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55000\PIM\МРГ розподіл\засідання 1\"/>
    </mc:Choice>
  </mc:AlternateContent>
  <bookViews>
    <workbookView xWindow="0" yWindow="0" windowWidth="27405" windowHeight="12285"/>
  </bookViews>
  <sheets>
    <sheet name="Консолідований перелік" sheetId="1" r:id="rId1"/>
  </sheets>
  <definedNames>
    <definedName name="_xlnm._FilterDatabase" localSheetId="0" hidden="1">'Консолідований перелік'!$A$7:$J$58</definedName>
    <definedName name="_xlnm.Print_Titles" localSheetId="0">'Консолідований перелік'!$5:$7</definedName>
    <definedName name="_xlnm.Print_Area" localSheetId="0">'Консолідований перелік'!$A$1:$K$59</definedName>
  </definedNames>
  <calcPr calcId="162913"/>
</workbook>
</file>

<file path=xl/calcChain.xml><?xml version="1.0" encoding="utf-8"?>
<calcChain xmlns="http://schemas.openxmlformats.org/spreadsheetml/2006/main">
  <c r="F59" i="1" l="1"/>
  <c r="F17" i="1" l="1"/>
  <c r="G17" i="1"/>
  <c r="H17" i="1"/>
  <c r="I20" i="1"/>
  <c r="I19" i="1"/>
  <c r="I17" i="1" s="1"/>
  <c r="G8" i="1" l="1"/>
  <c r="H8" i="1"/>
  <c r="I8" i="1"/>
  <c r="F8" i="1"/>
  <c r="G37" i="1"/>
  <c r="H37" i="1"/>
  <c r="I37" i="1"/>
  <c r="F37" i="1"/>
  <c r="G49" i="1"/>
  <c r="H49" i="1"/>
  <c r="I49" i="1"/>
  <c r="F49" i="1"/>
  <c r="G59" i="1" l="1"/>
  <c r="H59" i="1"/>
  <c r="I59" i="1" l="1"/>
</calcChain>
</file>

<file path=xl/sharedStrings.xml><?xml version="1.0" encoding="utf-8"?>
<sst xmlns="http://schemas.openxmlformats.org/spreadsheetml/2006/main" count="198" uniqueCount="122">
  <si>
    <t>№ п/п</t>
  </si>
  <si>
    <t>Назва публічного інвестиційного проекту/програми публічних інвестицій</t>
  </si>
  <si>
    <t>Сектор / галузь</t>
  </si>
  <si>
    <t xml:space="preserve">Розпочаті публічні інвестиційні проекти (програми публічних інвестицій):  </t>
  </si>
  <si>
    <t xml:space="preserve">Нові публічні інвестиційні проекти (програми публічних інвестицій):  </t>
  </si>
  <si>
    <t>ГРК</t>
  </si>
  <si>
    <t>080825-CAA5E2F6</t>
  </si>
  <si>
    <t>Міністерство у справах ветеранів України</t>
  </si>
  <si>
    <t>Завершення будівництва реабілітаційного комплексу по вул. Спортивній, 4 в смт Великий Любінь Городоцького р-ну Львівської обл. ("Галичина")</t>
  </si>
  <si>
    <t>Забезпечення житлом багатодітних прийомних сімей (дитячих будинків сімейного типу)</t>
  </si>
  <si>
    <t>Міністерство соціальної політики, сім’ї та єдності України</t>
  </si>
  <si>
    <t>040825-30FC5B9E</t>
  </si>
  <si>
    <t>040825-98714C3D</t>
  </si>
  <si>
    <t>«Модернізація та оснащення відділу виробництва радіофармпрепаратів Всеукраїнського центру радіохірургії Клінічної лікарні «Феофанія» Державного управління справами для впровадження нових діагностичних методик в онкології</t>
  </si>
  <si>
    <t>040825-B472A83E</t>
  </si>
  <si>
    <t>060825-74489038</t>
  </si>
  <si>
    <t>Проект із розбудови прикордонної дорожньої інфраструктури та облаштування пунктів пропуску українсько-польського кордону</t>
  </si>
  <si>
    <t>Публічні фінанси</t>
  </si>
  <si>
    <t>Міністерство фінансів України</t>
  </si>
  <si>
    <t>Охорона здоров'я</t>
  </si>
  <si>
    <t>Міністерство охорони здоров'я України</t>
  </si>
  <si>
    <t>Освіта і наука</t>
  </si>
  <si>
    <t>Правова діяльність та судочинство</t>
  </si>
  <si>
    <t>Публічні послуги і повʼязана з ними цифровізація</t>
  </si>
  <si>
    <t>тис грн</t>
  </si>
  <si>
    <t>060825-D32EABAE</t>
  </si>
  <si>
    <t>Реконструкція комплексу будинків, будівель і споруд для створення слідчого ізолятора в 
с. Мартусівка Бориспільського району Київської області</t>
  </si>
  <si>
    <t>Створення та
функціонування
Національного
військового
меморіального
кладовища</t>
  </si>
  <si>
    <t xml:space="preserve">070825-23A4F1D7
</t>
  </si>
  <si>
    <t>Трансформація охорони здоров’я шляхом реформи та інвестицій в ефективність (THRIVE)</t>
  </si>
  <si>
    <t>Довкілля</t>
  </si>
  <si>
    <t>Розвиток інфраструктури поводження з радіоактивними відходами</t>
  </si>
  <si>
    <t>Міндовкілля (Міненерго)</t>
  </si>
  <si>
    <t xml:space="preserve">010525-2F8A511C                                                                                                     </t>
  </si>
  <si>
    <t>Забезпечення захисту від шкідливої дії вод населених пунктів, виробничих об’єктів та сільськогосподарських угідь, створення безпечних умов життєдіяльності населення</t>
  </si>
  <si>
    <t>Міндовкілля (Мінекономіки)</t>
  </si>
  <si>
    <t>080825-0F5D1D82</t>
  </si>
  <si>
    <t>Удосконалення вищої освіти в Україні заради результатів (UIHERP)</t>
  </si>
  <si>
    <t>060825-DE070ABC</t>
  </si>
  <si>
    <t xml:space="preserve">Створення Центрів професійної досконалості </t>
  </si>
  <si>
    <t>050825-E954DEB8</t>
  </si>
  <si>
    <t>Придбання обладнання, створення та модернізація (проведення реконструкції та капітального ремонту) їдалень (харчоблоків) закладів освіти</t>
  </si>
  <si>
    <t>090825-E62E570C</t>
  </si>
  <si>
    <t>Забезпечення якісної, сучасної та доступної загальної середньої освіти «Нова українська школа»</t>
  </si>
  <si>
    <t>180824-03143CCA</t>
  </si>
  <si>
    <t>Безперешкодний доступ до якісної освіти - шкільні автобуси</t>
  </si>
  <si>
    <t>090825-877677C8</t>
  </si>
  <si>
    <t>Облаштування захисних споруд цивільного захисту (укриттів) у закладах загальної середньої освіти</t>
  </si>
  <si>
    <t>090825-2060E04A</t>
  </si>
  <si>
    <t>Облаштування безпечних умов у закладах, що надають загальну середню освіту (протипожежний захист)</t>
  </si>
  <si>
    <t>090825-3BD00049</t>
  </si>
  <si>
    <t>Модернізація інфраструктури закладів професійної та фахової передвищої освіти</t>
  </si>
  <si>
    <t>060825-FEE36AB8</t>
  </si>
  <si>
    <t>Програма публічних інвестицій у сталу, енергоефективну та інклюзивну модернізацію інфраструктури закладів вищої освіти "Uni4All Energy" ("University for All Energy")</t>
  </si>
  <si>
    <t xml:space="preserve"> «Зміцнення системи охорони здоров'я та збереження життя» (HEAL
 Ukraine)</t>
  </si>
  <si>
    <t>Охорона здоров’я</t>
  </si>
  <si>
    <t>Державне управління справами</t>
  </si>
  <si>
    <t>"Будівництво та оснащення корпусу сучасних трансплантаційних та хірургічних технологій. ДУ "Національний науковий центр хірургії та трансплантології ім. О.О. Шалімова Національної академії медичних наук України"</t>
  </si>
  <si>
    <t>Національна академія медичних наук України</t>
  </si>
  <si>
    <t>050825-7050E3C4</t>
  </si>
  <si>
    <t>Підтримка материнства та дитинства в Україні</t>
  </si>
  <si>
    <t>060825-E48F8B55</t>
  </si>
  <si>
    <t>Розвиток реабілітації в сфері охорони здоров'я</t>
  </si>
  <si>
    <t>070825-BDD949F9</t>
  </si>
  <si>
    <t>Покращення якості та доступності психіатричної допомоги</t>
  </si>
  <si>
    <t>080825-8AE3339B</t>
  </si>
  <si>
    <t>Розбудова мережі закладів, що надають медичну допомогу пацієнтам з онкологічними захворюваннями</t>
  </si>
  <si>
    <t>080825-D3A5912C</t>
  </si>
  <si>
    <t>"Реконструкція комплексу будівель та споруд в частині комплексу господарських служб (поліклініка), Є під поліклініку з відділенням госпітальної терапії, приймальним покоєм та реєстратурою за адресою: м. Київ, Солом'янський район, вул. Шалімова Академіка, 30"</t>
  </si>
  <si>
    <t>080825-D814F31E</t>
  </si>
  <si>
    <t>Розвиток медичної освіти та науки</t>
  </si>
  <si>
    <t xml:space="preserve">Міністерство охорони здоров'я України
</t>
  </si>
  <si>
    <t>080825-FC21C45E</t>
  </si>
  <si>
    <t>Забезпечення закладів охорони здоров'я сучасним обладнанням та медичними виробами</t>
  </si>
  <si>
    <t>110825-38E65737</t>
  </si>
  <si>
    <t>Реконструкція будівлі Українського науково-практичного центру ендокринної хірургії, трансплантації ендокринних органів і тканин Міністерства охорони здоров’я України на Кловському узвозі, 13-А, у Печерському районі м. Києва</t>
  </si>
  <si>
    <t>070825-6B900699</t>
  </si>
  <si>
    <t>Розбудова, відновлення та модернізація об’єктів медичної інфраструктури</t>
  </si>
  <si>
    <t>090825-8B773888</t>
  </si>
  <si>
    <t>Модернізація інфраструктури та матеріальнотехнічної бази судово-медичних установ України</t>
  </si>
  <si>
    <t>100825-77F9D31F</t>
  </si>
  <si>
    <t>Реалізація Національної програми інформатизації</t>
  </si>
  <si>
    <t>Міністерство освіти і науки України</t>
  </si>
  <si>
    <t>Міністерство освіти і науки України  (загальнодержавні витрати)</t>
  </si>
  <si>
    <t xml:space="preserve"> Міністерство освіти і науки України  (загальнодержавні витрати)</t>
  </si>
  <si>
    <t>Міністерство юстиції</t>
  </si>
  <si>
    <t>Міністерство цифрової трансформації України</t>
  </si>
  <si>
    <t>Створення мережі державних ветеранських просторів</t>
  </si>
  <si>
    <t>070825-A82B97D8</t>
  </si>
  <si>
    <t>070825-F6B3C9AD</t>
  </si>
  <si>
    <t>070825-B913B1AA</t>
  </si>
  <si>
    <t>080825-547045A1</t>
  </si>
  <si>
    <t>Джерела та механізм фінансового забезпечення</t>
  </si>
  <si>
    <t>Соціальна сфера</t>
  </si>
  <si>
    <t>загальний фонд державного бюджету</t>
  </si>
  <si>
    <t>субвенція з загального фонду державного бюджету</t>
  </si>
  <si>
    <t>загальний фонд державного бюджету/субвенція з загального фонду державного бюджету</t>
  </si>
  <si>
    <t>спеціальний фонд державного бюджету, кредит, Уряд Республіки Польща</t>
  </si>
  <si>
    <t>спеціальний фонд державного бюджету, кредит, Уряд Французької Республіки</t>
  </si>
  <si>
    <t>спеціальний фонд державного бюджету, грант, Міжнародний банк реконструкції та розвитку</t>
  </si>
  <si>
    <t>спеціальний фонд державного бюджету, кредит, Міжнародний банк реконструкції та розвитку</t>
  </si>
  <si>
    <t>спеціальний фонд державного бюджету, кредит, Європейський інвестиційний банк</t>
  </si>
  <si>
    <t>спеціальний фонд державного бюджету, Державний фонд поводження з радіоактивними відходами</t>
  </si>
  <si>
    <t xml:space="preserve">спеціальний фонд державного бюджету, Державний фонд розвитку водного господарства </t>
  </si>
  <si>
    <t>Розподіл публічних інвестицій на підготовку та реалізацію публічних інвестиційних проектів та програм публічних інвестицій</t>
  </si>
  <si>
    <t>2026 рік</t>
  </si>
  <si>
    <t>2027 рік</t>
  </si>
  <si>
    <t>2028 рік</t>
  </si>
  <si>
    <t>Ідентифікаційний номер</t>
  </si>
  <si>
    <t>РАЗОМ за секторами</t>
  </si>
  <si>
    <t>Бал за пріоритезацією в Єдиному проектному портфелі публічних інвестицій держави (для нових проектів, програм)</t>
  </si>
  <si>
    <t xml:space="preserve">Соціальна сфера </t>
  </si>
  <si>
    <t xml:space="preserve">Охорона здоров'я </t>
  </si>
  <si>
    <t xml:space="preserve">Освіта і наука </t>
  </si>
  <si>
    <t xml:space="preserve">Правова діяльність та судочинство </t>
  </si>
  <si>
    <t xml:space="preserve">Публічні послуги і повʼязана з ними цифровізація </t>
  </si>
  <si>
    <t xml:space="preserve">Міністерство охорони здоров'я України
 </t>
  </si>
  <si>
    <t xml:space="preserve">Міністерство охорони здоров'я України:
2 395 470,0 тис грн;
Державне управління справами: 
275 203,0 тис. грн
Національна академія медичних наук України:
414 141,0 тис. грн </t>
  </si>
  <si>
    <t xml:space="preserve">спеціальний фонд державного бюджету, кредит, Міжнародний банк реконструкції та розвитку/Банк розвитку Ради Європи 
</t>
  </si>
  <si>
    <t>Додаток до протоколу № 1 засідання Міжвідомчої комісії з питань розподілу публічних інвестицій від 28.08.2025</t>
  </si>
  <si>
    <t>Разом 
2026-2028 рр.</t>
  </si>
  <si>
    <t>Консолідований перелік 
публічних інвестиційних проектів та програм публічних інвестицій єдиного проектного портфеля публічних інвестицій держави і розподіл публічних інвестицій на їх підготовку та реалізацію на 2026-2028 роки у розрізі джерел і механізмів фінансового забезпечення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</si>
</sst>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name val="Calibri"/>
      <scheme val="minor"/>
    </font>
    <font>
      <sz val="14"/>
      <name val="Times New Roman"/>
    </font>
    <font>
      <b/>
      <sz val="12"/>
      <name val="Times New Roman"/>
    </font>
    <font>
      <sz val="11"/>
      <name val="Calibri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scheme val="minor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FF00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82">
    <xf numFmtId="0" fontId="0" fillId="0" borderId="0" xfId="0"/>
    <xf numFmtId="0" fontId="1" fillId="0" borderId="0" xfId="0" applyFont="1"/>
    <xf numFmtId="0" fontId="0" fillId="0" borderId="0" xfId="0"/>
    <xf numFmtId="0" fontId="8" fillId="0" borderId="0" xfId="0" applyFont="1"/>
    <xf numFmtId="0" fontId="9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4" fontId="15" fillId="4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14" fillId="2" borderId="4" xfId="1" applyNumberFormat="1" applyFont="1" applyFill="1" applyBorder="1" applyAlignment="1">
      <alignment horizontal="center" vertical="center"/>
    </xf>
    <xf numFmtId="164" fontId="13" fillId="3" borderId="4" xfId="0" applyNumberFormat="1" applyFont="1" applyFill="1" applyBorder="1" applyAlignment="1">
      <alignment horizontal="center" vertical="center"/>
    </xf>
    <xf numFmtId="164" fontId="12" fillId="2" borderId="4" xfId="0" applyNumberFormat="1" applyFont="1" applyFill="1" applyBorder="1" applyAlignment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164" fontId="0" fillId="0" borderId="0" xfId="0" applyNumberFormat="1"/>
    <xf numFmtId="0" fontId="17" fillId="0" borderId="0" xfId="0" applyFont="1" applyAlignment="1">
      <alignment horizontal="right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/>
    <xf numFmtId="0" fontId="1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2"/>
  <sheetViews>
    <sheetView tabSelected="1" zoomScaleNormal="100" workbookViewId="0">
      <pane ySplit="7" topLeftCell="A8" activePane="bottomLeft" state="frozen"/>
      <selection activeCell="B1" sqref="B1"/>
      <selection pane="bottomLeft" activeCell="E5" sqref="E5:E7"/>
    </sheetView>
  </sheetViews>
  <sheetFormatPr defaultColWidth="14.42578125" defaultRowHeight="15" customHeight="1" x14ac:dyDescent="0.25"/>
  <cols>
    <col min="1" max="1" width="5" customWidth="1"/>
    <col min="2" max="2" width="23.5703125" style="11" customWidth="1"/>
    <col min="3" max="3" width="26.42578125" style="11" customWidth="1"/>
    <col min="4" max="4" width="15.140625" style="10" customWidth="1"/>
    <col min="5" max="5" width="21.140625" style="11" customWidth="1"/>
    <col min="6" max="6" width="19.28515625" style="10" customWidth="1"/>
    <col min="7" max="7" width="17.85546875" style="10" customWidth="1"/>
    <col min="8" max="8" width="20.140625" style="10" customWidth="1"/>
    <col min="9" max="9" width="20.42578125" style="10" customWidth="1"/>
    <col min="10" max="10" width="38.140625" style="10" customWidth="1"/>
    <col min="11" max="11" width="35.42578125" style="11" customWidth="1"/>
  </cols>
  <sheetData>
    <row r="1" spans="1:11" s="2" customFormat="1" ht="15" customHeight="1" x14ac:dyDescent="0.25">
      <c r="B1" s="11"/>
      <c r="C1" s="11"/>
      <c r="D1" s="10"/>
      <c r="E1" s="11"/>
      <c r="F1" s="10"/>
      <c r="G1" s="10"/>
      <c r="H1" s="10"/>
      <c r="I1" s="10"/>
      <c r="J1" s="10"/>
      <c r="K1" s="11"/>
    </row>
    <row r="2" spans="1:11" s="2" customFormat="1" ht="50.25" customHeight="1" x14ac:dyDescent="0.25">
      <c r="B2" s="11"/>
      <c r="C2" s="11"/>
      <c r="D2" s="10"/>
      <c r="E2" s="11"/>
      <c r="F2" s="10"/>
      <c r="G2" s="10"/>
      <c r="H2" s="10"/>
      <c r="I2" s="10"/>
      <c r="J2" s="66" t="s">
        <v>119</v>
      </c>
      <c r="K2" s="66"/>
    </row>
    <row r="3" spans="1:11" ht="69.599999999999994" customHeight="1" x14ac:dyDescent="0.25">
      <c r="A3" s="67" t="s">
        <v>121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18.75" x14ac:dyDescent="0.3">
      <c r="A4" s="1"/>
      <c r="B4" s="14"/>
      <c r="C4" s="14"/>
      <c r="D4" s="12"/>
      <c r="E4" s="14"/>
      <c r="F4" s="12"/>
      <c r="G4" s="12"/>
      <c r="H4" s="12"/>
      <c r="I4" s="12"/>
      <c r="J4" s="12"/>
      <c r="K4" s="47" t="s">
        <v>24</v>
      </c>
    </row>
    <row r="5" spans="1:11" ht="58.5" customHeight="1" x14ac:dyDescent="0.25">
      <c r="A5" s="57" t="s">
        <v>0</v>
      </c>
      <c r="B5" s="52" t="s">
        <v>108</v>
      </c>
      <c r="C5" s="57" t="s">
        <v>1</v>
      </c>
      <c r="D5" s="57" t="s">
        <v>2</v>
      </c>
      <c r="E5" s="52" t="s">
        <v>110</v>
      </c>
      <c r="F5" s="54" t="s">
        <v>104</v>
      </c>
      <c r="G5" s="55"/>
      <c r="H5" s="55"/>
      <c r="I5" s="56"/>
      <c r="J5" s="57" t="s">
        <v>92</v>
      </c>
      <c r="K5" s="76" t="s">
        <v>5</v>
      </c>
    </row>
    <row r="6" spans="1:11" ht="64.5" customHeight="1" x14ac:dyDescent="0.25">
      <c r="A6" s="65"/>
      <c r="B6" s="78"/>
      <c r="C6" s="78"/>
      <c r="D6" s="50"/>
      <c r="E6" s="53"/>
      <c r="F6" s="49" t="s">
        <v>105</v>
      </c>
      <c r="G6" s="49" t="s">
        <v>106</v>
      </c>
      <c r="H6" s="49" t="s">
        <v>107</v>
      </c>
      <c r="I6" s="49" t="s">
        <v>120</v>
      </c>
      <c r="J6" s="50"/>
      <c r="K6" s="77"/>
    </row>
    <row r="7" spans="1:11" ht="16.5" customHeight="1" x14ac:dyDescent="0.25">
      <c r="A7" s="65"/>
      <c r="B7" s="78"/>
      <c r="C7" s="78"/>
      <c r="D7" s="50"/>
      <c r="E7" s="53"/>
      <c r="F7" s="50"/>
      <c r="G7" s="50"/>
      <c r="H7" s="50"/>
      <c r="I7" s="51"/>
      <c r="J7" s="50"/>
      <c r="K7" s="77"/>
    </row>
    <row r="8" spans="1:11" s="2" customFormat="1" ht="23.25" customHeight="1" x14ac:dyDescent="0.25">
      <c r="A8" s="20"/>
      <c r="B8" s="22" t="s">
        <v>111</v>
      </c>
      <c r="C8" s="18"/>
      <c r="D8" s="19"/>
      <c r="E8" s="18"/>
      <c r="F8" s="32">
        <f>SUM(F10:F13)</f>
        <v>5685656.1000000006</v>
      </c>
      <c r="G8" s="32">
        <f t="shared" ref="G8:I8" si="0">SUM(G10:G13)</f>
        <v>2559104.1</v>
      </c>
      <c r="H8" s="32">
        <f t="shared" si="0"/>
        <v>861776.8</v>
      </c>
      <c r="I8" s="32">
        <f t="shared" si="0"/>
        <v>9106537</v>
      </c>
      <c r="J8" s="19"/>
      <c r="K8" s="18"/>
    </row>
    <row r="9" spans="1:11" s="2" customFormat="1" ht="33.75" customHeight="1" x14ac:dyDescent="0.25">
      <c r="A9" s="61" t="s">
        <v>3</v>
      </c>
      <c r="B9" s="61"/>
      <c r="C9" s="61"/>
      <c r="D9" s="61"/>
      <c r="E9" s="15"/>
      <c r="F9" s="33"/>
      <c r="G9" s="33"/>
      <c r="H9" s="33"/>
      <c r="I9" s="33"/>
      <c r="J9" s="13"/>
      <c r="K9" s="45"/>
    </row>
    <row r="10" spans="1:11" s="2" customFormat="1" ht="45" x14ac:dyDescent="0.25">
      <c r="A10" s="23">
        <v>1</v>
      </c>
      <c r="B10" s="28" t="s">
        <v>88</v>
      </c>
      <c r="C10" s="28" t="s">
        <v>87</v>
      </c>
      <c r="D10" s="5" t="s">
        <v>93</v>
      </c>
      <c r="E10" s="5"/>
      <c r="F10" s="34">
        <v>1077828.1000000001</v>
      </c>
      <c r="G10" s="35">
        <v>863052.1</v>
      </c>
      <c r="H10" s="35">
        <v>14388.4</v>
      </c>
      <c r="I10" s="35">
        <v>1955268.6</v>
      </c>
      <c r="J10" s="5" t="s">
        <v>95</v>
      </c>
      <c r="K10" s="28" t="s">
        <v>7</v>
      </c>
    </row>
    <row r="11" spans="1:11" s="2" customFormat="1" ht="90" x14ac:dyDescent="0.25">
      <c r="A11" s="23">
        <v>2</v>
      </c>
      <c r="B11" s="28" t="s">
        <v>89</v>
      </c>
      <c r="C11" s="5" t="s">
        <v>27</v>
      </c>
      <c r="D11" s="28" t="s">
        <v>93</v>
      </c>
      <c r="E11" s="5"/>
      <c r="F11" s="34">
        <v>3615874.6</v>
      </c>
      <c r="G11" s="35">
        <v>863052</v>
      </c>
      <c r="H11" s="35">
        <v>14388.4</v>
      </c>
      <c r="I11" s="35">
        <v>4493315</v>
      </c>
      <c r="J11" s="5" t="s">
        <v>94</v>
      </c>
      <c r="K11" s="28" t="s">
        <v>7</v>
      </c>
    </row>
    <row r="12" spans="1:11" s="2" customFormat="1" ht="105" x14ac:dyDescent="0.25">
      <c r="A12" s="23">
        <v>3</v>
      </c>
      <c r="B12" s="28" t="s">
        <v>90</v>
      </c>
      <c r="C12" s="5" t="s">
        <v>8</v>
      </c>
      <c r="D12" s="28" t="s">
        <v>93</v>
      </c>
      <c r="E12" s="4"/>
      <c r="F12" s="35">
        <v>158953.4</v>
      </c>
      <c r="G12" s="36"/>
      <c r="H12" s="35"/>
      <c r="I12" s="35">
        <v>158953.4</v>
      </c>
      <c r="J12" s="5" t="s">
        <v>94</v>
      </c>
      <c r="K12" s="31" t="s">
        <v>10</v>
      </c>
    </row>
    <row r="13" spans="1:11" s="2" customFormat="1" ht="60" x14ac:dyDescent="0.25">
      <c r="A13" s="23">
        <v>4</v>
      </c>
      <c r="B13" s="28" t="s">
        <v>91</v>
      </c>
      <c r="C13" s="5" t="s">
        <v>9</v>
      </c>
      <c r="D13" s="28" t="s">
        <v>93</v>
      </c>
      <c r="E13" s="5"/>
      <c r="F13" s="35">
        <v>833000</v>
      </c>
      <c r="G13" s="37">
        <v>833000</v>
      </c>
      <c r="H13" s="37">
        <v>833000</v>
      </c>
      <c r="I13" s="35">
        <v>2499000</v>
      </c>
      <c r="J13" s="28" t="s">
        <v>95</v>
      </c>
      <c r="K13" s="28" t="s">
        <v>10</v>
      </c>
    </row>
    <row r="14" spans="1:11" s="11" customFormat="1" ht="25.5" customHeight="1" x14ac:dyDescent="0.25">
      <c r="A14" s="9"/>
      <c r="B14" s="22" t="s">
        <v>17</v>
      </c>
      <c r="C14" s="18"/>
      <c r="D14" s="18"/>
      <c r="E14" s="18"/>
      <c r="F14" s="32">
        <v>688081.9</v>
      </c>
      <c r="G14" s="32">
        <v>242197.6</v>
      </c>
      <c r="H14" s="32">
        <v>0</v>
      </c>
      <c r="I14" s="32">
        <v>930279.5</v>
      </c>
      <c r="J14" s="18"/>
      <c r="K14" s="18"/>
    </row>
    <row r="15" spans="1:11" s="2" customFormat="1" ht="36" customHeight="1" x14ac:dyDescent="0.25">
      <c r="A15" s="61" t="s">
        <v>3</v>
      </c>
      <c r="B15" s="61"/>
      <c r="C15" s="61"/>
      <c r="D15" s="61"/>
      <c r="E15" s="15"/>
      <c r="F15" s="33"/>
      <c r="G15" s="33"/>
      <c r="H15" s="33"/>
      <c r="I15" s="33"/>
      <c r="J15" s="13"/>
      <c r="K15" s="45"/>
    </row>
    <row r="16" spans="1:11" s="2" customFormat="1" ht="90" x14ac:dyDescent="0.25">
      <c r="A16" s="23">
        <v>5</v>
      </c>
      <c r="B16" s="24" t="s">
        <v>15</v>
      </c>
      <c r="C16" s="5" t="s">
        <v>16</v>
      </c>
      <c r="D16" s="7" t="s">
        <v>17</v>
      </c>
      <c r="E16" s="8"/>
      <c r="F16" s="38">
        <v>688081.9</v>
      </c>
      <c r="G16" s="38">
        <v>242197.6</v>
      </c>
      <c r="H16" s="38"/>
      <c r="I16" s="38">
        <v>930279.5</v>
      </c>
      <c r="J16" s="27" t="s">
        <v>97</v>
      </c>
      <c r="K16" s="30" t="s">
        <v>18</v>
      </c>
    </row>
    <row r="17" spans="1:11" s="11" customFormat="1" ht="24" customHeight="1" x14ac:dyDescent="0.25">
      <c r="A17" s="9"/>
      <c r="B17" s="22" t="s">
        <v>112</v>
      </c>
      <c r="C17" s="18"/>
      <c r="D17" s="18"/>
      <c r="E17" s="18"/>
      <c r="F17" s="32">
        <f t="shared" ref="F17:G17" si="1">F19+F21+F22+F23+F24+F25+F26+F27+F28+F29+F30+F31+F33++F34+F35+F36+F20</f>
        <v>18550446.199999999</v>
      </c>
      <c r="G17" s="32">
        <f t="shared" si="1"/>
        <v>9787925.1999999993</v>
      </c>
      <c r="H17" s="32">
        <f>H19+H21+H22+H23+H24+H25+H26+H27+H28+H29+H30+H31+H33++H34+H35+H36+H20</f>
        <v>5043801.4431111105</v>
      </c>
      <c r="I17" s="32">
        <f>I19+I21+I22+I23+I24+I25+I26+I27+I28+I29+I30+I31+I33++I34+I35+I36+I20</f>
        <v>33382172.843111105</v>
      </c>
      <c r="J17" s="18"/>
      <c r="K17" s="18"/>
    </row>
    <row r="18" spans="1:11" s="2" customFormat="1" ht="39" customHeight="1" x14ac:dyDescent="0.25">
      <c r="A18" s="61" t="s">
        <v>3</v>
      </c>
      <c r="B18" s="61"/>
      <c r="C18" s="61"/>
      <c r="D18" s="61"/>
      <c r="E18" s="15"/>
      <c r="F18" s="33"/>
      <c r="G18" s="33"/>
      <c r="H18" s="33"/>
      <c r="I18" s="33"/>
      <c r="J18" s="13"/>
      <c r="K18" s="45"/>
    </row>
    <row r="19" spans="1:11" s="2" customFormat="1" ht="60" x14ac:dyDescent="0.25">
      <c r="A19" s="68">
        <v>6</v>
      </c>
      <c r="B19" s="70" t="s">
        <v>11</v>
      </c>
      <c r="C19" s="70" t="s">
        <v>54</v>
      </c>
      <c r="D19" s="72" t="s">
        <v>55</v>
      </c>
      <c r="E19" s="74"/>
      <c r="F19" s="39">
        <v>5561378.2000000002</v>
      </c>
      <c r="G19" s="38">
        <v>1000</v>
      </c>
      <c r="H19" s="38"/>
      <c r="I19" s="38">
        <f>H19+G19+F19</f>
        <v>5562378.2000000002</v>
      </c>
      <c r="J19" s="26" t="s">
        <v>118</v>
      </c>
      <c r="K19" s="72" t="s">
        <v>20</v>
      </c>
    </row>
    <row r="20" spans="1:11" s="2" customFormat="1" ht="89.25" customHeight="1" x14ac:dyDescent="0.25">
      <c r="A20" s="69"/>
      <c r="B20" s="71"/>
      <c r="C20" s="71"/>
      <c r="D20" s="73"/>
      <c r="E20" s="75"/>
      <c r="F20" s="39">
        <v>1491549.9</v>
      </c>
      <c r="G20" s="38">
        <v>1020</v>
      </c>
      <c r="H20" s="38"/>
      <c r="I20" s="38">
        <f>H20+G20+F20</f>
        <v>1492569.9</v>
      </c>
      <c r="J20" s="26" t="s">
        <v>99</v>
      </c>
      <c r="K20" s="73"/>
    </row>
    <row r="21" spans="1:11" s="2" customFormat="1" ht="180" x14ac:dyDescent="0.25">
      <c r="A21" s="23">
        <v>7</v>
      </c>
      <c r="B21" s="5" t="s">
        <v>12</v>
      </c>
      <c r="C21" s="5" t="s">
        <v>13</v>
      </c>
      <c r="D21" s="7" t="s">
        <v>55</v>
      </c>
      <c r="E21" s="8"/>
      <c r="F21" s="39">
        <v>23060</v>
      </c>
      <c r="G21" s="38"/>
      <c r="H21" s="38"/>
      <c r="I21" s="38">
        <v>23060</v>
      </c>
      <c r="J21" s="5" t="s">
        <v>94</v>
      </c>
      <c r="K21" s="30" t="s">
        <v>56</v>
      </c>
    </row>
    <row r="22" spans="1:11" s="2" customFormat="1" ht="150" x14ac:dyDescent="0.25">
      <c r="A22" s="23">
        <v>8</v>
      </c>
      <c r="B22" s="5" t="s">
        <v>14</v>
      </c>
      <c r="C22" s="5" t="s">
        <v>57</v>
      </c>
      <c r="D22" s="7" t="s">
        <v>19</v>
      </c>
      <c r="E22" s="8"/>
      <c r="F22" s="39">
        <v>250000</v>
      </c>
      <c r="G22" s="38">
        <v>200000</v>
      </c>
      <c r="H22" s="38">
        <v>200000</v>
      </c>
      <c r="I22" s="38">
        <v>650000</v>
      </c>
      <c r="J22" s="5" t="s">
        <v>94</v>
      </c>
      <c r="K22" s="30" t="s">
        <v>58</v>
      </c>
    </row>
    <row r="23" spans="1:11" s="2" customFormat="1" ht="45" x14ac:dyDescent="0.25">
      <c r="A23" s="23">
        <v>9</v>
      </c>
      <c r="B23" s="5" t="s">
        <v>59</v>
      </c>
      <c r="C23" s="5" t="s">
        <v>60</v>
      </c>
      <c r="D23" s="7" t="s">
        <v>19</v>
      </c>
      <c r="E23" s="8"/>
      <c r="F23" s="40">
        <v>1485602</v>
      </c>
      <c r="G23" s="38">
        <v>706000</v>
      </c>
      <c r="H23" s="38">
        <v>452679</v>
      </c>
      <c r="I23" s="38">
        <v>2644281</v>
      </c>
      <c r="J23" s="5" t="s">
        <v>96</v>
      </c>
      <c r="K23" s="30" t="s">
        <v>116</v>
      </c>
    </row>
    <row r="24" spans="1:11" s="2" customFormat="1" ht="30" x14ac:dyDescent="0.25">
      <c r="A24" s="23">
        <v>10</v>
      </c>
      <c r="B24" s="5" t="s">
        <v>61</v>
      </c>
      <c r="C24" s="5" t="s">
        <v>62</v>
      </c>
      <c r="D24" s="7" t="s">
        <v>55</v>
      </c>
      <c r="E24" s="8"/>
      <c r="F24" s="40">
        <v>530000</v>
      </c>
      <c r="G24" s="38">
        <v>1400922.9</v>
      </c>
      <c r="H24" s="38">
        <v>574753.5</v>
      </c>
      <c r="I24" s="38">
        <v>2505676.4</v>
      </c>
      <c r="J24" s="28" t="s">
        <v>95</v>
      </c>
      <c r="K24" s="30" t="s">
        <v>20</v>
      </c>
    </row>
    <row r="25" spans="1:11" s="2" customFormat="1" ht="45" x14ac:dyDescent="0.25">
      <c r="A25" s="23">
        <v>11</v>
      </c>
      <c r="B25" s="5" t="s">
        <v>63</v>
      </c>
      <c r="C25" s="5" t="s">
        <v>64</v>
      </c>
      <c r="D25" s="7" t="s">
        <v>19</v>
      </c>
      <c r="E25" s="8"/>
      <c r="F25" s="40">
        <v>297166</v>
      </c>
      <c r="G25" s="38">
        <v>1863825.3</v>
      </c>
      <c r="H25" s="38">
        <v>1007800.4</v>
      </c>
      <c r="I25" s="38">
        <v>3168791.6999999997</v>
      </c>
      <c r="J25" s="28" t="s">
        <v>95</v>
      </c>
      <c r="K25" s="30" t="s">
        <v>20</v>
      </c>
    </row>
    <row r="26" spans="1:11" s="2" customFormat="1" ht="45" x14ac:dyDescent="0.25">
      <c r="A26" s="60">
        <v>12</v>
      </c>
      <c r="B26" s="58" t="s">
        <v>65</v>
      </c>
      <c r="C26" s="58" t="s">
        <v>66</v>
      </c>
      <c r="D26" s="63" t="s">
        <v>19</v>
      </c>
      <c r="E26" s="64"/>
      <c r="F26" s="39">
        <v>1180000</v>
      </c>
      <c r="G26" s="38">
        <v>1100000</v>
      </c>
      <c r="H26" s="38">
        <v>700000</v>
      </c>
      <c r="I26" s="38">
        <v>2980000</v>
      </c>
      <c r="J26" s="28" t="s">
        <v>96</v>
      </c>
      <c r="K26" s="30" t="s">
        <v>20</v>
      </c>
    </row>
    <row r="27" spans="1:11" s="2" customFormat="1" ht="30" x14ac:dyDescent="0.25">
      <c r="A27" s="60"/>
      <c r="B27" s="58"/>
      <c r="C27" s="58"/>
      <c r="D27" s="63"/>
      <c r="E27" s="64"/>
      <c r="F27" s="39">
        <v>526504.30000000005</v>
      </c>
      <c r="G27" s="38"/>
      <c r="H27" s="38"/>
      <c r="I27" s="38">
        <v>526504.30000000005</v>
      </c>
      <c r="J27" s="27" t="s">
        <v>98</v>
      </c>
      <c r="K27" s="30" t="s">
        <v>20</v>
      </c>
    </row>
    <row r="28" spans="1:11" s="2" customFormat="1" ht="180" x14ac:dyDescent="0.25">
      <c r="A28" s="23">
        <v>13</v>
      </c>
      <c r="B28" s="5" t="s">
        <v>67</v>
      </c>
      <c r="C28" s="5" t="s">
        <v>68</v>
      </c>
      <c r="D28" s="7" t="s">
        <v>19</v>
      </c>
      <c r="E28" s="8"/>
      <c r="F28" s="40">
        <v>75745</v>
      </c>
      <c r="G28" s="38"/>
      <c r="H28" s="38"/>
      <c r="I28" s="38">
        <v>75745</v>
      </c>
      <c r="J28" s="5" t="s">
        <v>94</v>
      </c>
      <c r="K28" s="30" t="s">
        <v>58</v>
      </c>
    </row>
    <row r="29" spans="1:11" s="2" customFormat="1" ht="45" x14ac:dyDescent="0.25">
      <c r="A29" s="23">
        <v>14</v>
      </c>
      <c r="B29" s="5" t="s">
        <v>69</v>
      </c>
      <c r="C29" s="5" t="s">
        <v>70</v>
      </c>
      <c r="D29" s="7" t="s">
        <v>19</v>
      </c>
      <c r="E29" s="8"/>
      <c r="F29" s="40">
        <v>994295.6</v>
      </c>
      <c r="G29" s="38">
        <v>1280000</v>
      </c>
      <c r="H29" s="38">
        <v>600000</v>
      </c>
      <c r="I29" s="38">
        <v>2874295.6</v>
      </c>
      <c r="J29" s="5" t="s">
        <v>94</v>
      </c>
      <c r="K29" s="30" t="s">
        <v>71</v>
      </c>
    </row>
    <row r="30" spans="1:11" s="2" customFormat="1" ht="60" x14ac:dyDescent="0.25">
      <c r="A30" s="23">
        <v>15</v>
      </c>
      <c r="B30" s="5" t="s">
        <v>72</v>
      </c>
      <c r="C30" s="5" t="s">
        <v>73</v>
      </c>
      <c r="D30" s="7" t="s">
        <v>55</v>
      </c>
      <c r="E30" s="8"/>
      <c r="F30" s="39">
        <v>1000000</v>
      </c>
      <c r="G30" s="38">
        <v>500000</v>
      </c>
      <c r="H30" s="38">
        <v>419549.7</v>
      </c>
      <c r="I30" s="38">
        <v>1919549.7</v>
      </c>
      <c r="J30" s="5" t="s">
        <v>94</v>
      </c>
      <c r="K30" s="30" t="s">
        <v>20</v>
      </c>
    </row>
    <row r="31" spans="1:11" s="2" customFormat="1" ht="165" x14ac:dyDescent="0.25">
      <c r="A31" s="23">
        <v>16</v>
      </c>
      <c r="B31" s="5" t="s">
        <v>74</v>
      </c>
      <c r="C31" s="5" t="s">
        <v>75</v>
      </c>
      <c r="D31" s="7" t="s">
        <v>55</v>
      </c>
      <c r="E31" s="8"/>
      <c r="F31" s="39">
        <v>600000</v>
      </c>
      <c r="G31" s="38"/>
      <c r="H31" s="38"/>
      <c r="I31" s="38">
        <v>600000</v>
      </c>
      <c r="J31" s="5" t="s">
        <v>94</v>
      </c>
      <c r="K31" s="30" t="s">
        <v>20</v>
      </c>
    </row>
    <row r="32" spans="1:11" s="2" customFormat="1" ht="33" customHeight="1" x14ac:dyDescent="0.25">
      <c r="A32" s="60" t="s">
        <v>4</v>
      </c>
      <c r="B32" s="61"/>
      <c r="C32" s="61"/>
      <c r="D32" s="61"/>
      <c r="E32" s="15"/>
      <c r="F32" s="33"/>
      <c r="G32" s="33"/>
      <c r="H32" s="33"/>
      <c r="I32" s="38"/>
      <c r="J32" s="13"/>
      <c r="K32" s="45"/>
    </row>
    <row r="33" spans="1:12" s="2" customFormat="1" ht="120" x14ac:dyDescent="0.25">
      <c r="A33" s="60">
        <v>17</v>
      </c>
      <c r="B33" s="62" t="s">
        <v>76</v>
      </c>
      <c r="C33" s="59" t="s">
        <v>77</v>
      </c>
      <c r="D33" s="59" t="s">
        <v>19</v>
      </c>
      <c r="E33" s="59">
        <v>55</v>
      </c>
      <c r="F33" s="41">
        <v>3084814</v>
      </c>
      <c r="G33" s="42">
        <v>1600000</v>
      </c>
      <c r="H33" s="42">
        <v>700000</v>
      </c>
      <c r="I33" s="38">
        <v>5384814</v>
      </c>
      <c r="J33" s="5" t="s">
        <v>96</v>
      </c>
      <c r="K33" s="25" t="s">
        <v>117</v>
      </c>
    </row>
    <row r="34" spans="1:12" s="2" customFormat="1" ht="30" x14ac:dyDescent="0.25">
      <c r="A34" s="60"/>
      <c r="B34" s="62"/>
      <c r="C34" s="59"/>
      <c r="D34" s="59"/>
      <c r="E34" s="59"/>
      <c r="F34" s="42">
        <v>818149.9</v>
      </c>
      <c r="G34" s="42"/>
      <c r="H34" s="42"/>
      <c r="I34" s="38">
        <v>818149.9</v>
      </c>
      <c r="J34" s="27" t="s">
        <v>98</v>
      </c>
      <c r="K34" s="29" t="s">
        <v>20</v>
      </c>
    </row>
    <row r="35" spans="1:12" s="2" customFormat="1" ht="60" x14ac:dyDescent="0.25">
      <c r="A35" s="23">
        <v>18</v>
      </c>
      <c r="B35" s="5" t="s">
        <v>28</v>
      </c>
      <c r="C35" s="5" t="s">
        <v>29</v>
      </c>
      <c r="D35" s="7" t="s">
        <v>19</v>
      </c>
      <c r="E35" s="8">
        <v>75</v>
      </c>
      <c r="F35" s="39">
        <v>213929.3</v>
      </c>
      <c r="G35" s="38">
        <v>565000</v>
      </c>
      <c r="H35" s="38">
        <v>389018.84311111108</v>
      </c>
      <c r="I35" s="38">
        <v>1167948.1431111111</v>
      </c>
      <c r="J35" s="26" t="s">
        <v>99</v>
      </c>
      <c r="K35" s="30" t="s">
        <v>20</v>
      </c>
    </row>
    <row r="36" spans="1:12" s="2" customFormat="1" ht="75" x14ac:dyDescent="0.25">
      <c r="A36" s="23">
        <v>19</v>
      </c>
      <c r="B36" s="16" t="s">
        <v>78</v>
      </c>
      <c r="C36" s="17" t="s">
        <v>79</v>
      </c>
      <c r="D36" s="17" t="s">
        <v>19</v>
      </c>
      <c r="E36" s="17">
        <v>55</v>
      </c>
      <c r="F36" s="42">
        <v>418252</v>
      </c>
      <c r="G36" s="42">
        <v>570157</v>
      </c>
      <c r="H36" s="42"/>
      <c r="I36" s="38">
        <v>988409</v>
      </c>
      <c r="J36" s="5" t="s">
        <v>94</v>
      </c>
      <c r="K36" s="29" t="s">
        <v>20</v>
      </c>
    </row>
    <row r="37" spans="1:12" s="2" customFormat="1" ht="24" customHeight="1" x14ac:dyDescent="0.25">
      <c r="A37" s="20"/>
      <c r="B37" s="22" t="s">
        <v>113</v>
      </c>
      <c r="C37" s="18"/>
      <c r="D37" s="19"/>
      <c r="E37" s="18"/>
      <c r="F37" s="32">
        <f>SUM(F39:F48)</f>
        <v>15017085.4</v>
      </c>
      <c r="G37" s="32">
        <f t="shared" ref="G37:I37" si="2">SUM(G39:G48)</f>
        <v>27386372</v>
      </c>
      <c r="H37" s="32">
        <f t="shared" si="2"/>
        <v>26760000</v>
      </c>
      <c r="I37" s="32">
        <f t="shared" si="2"/>
        <v>69163457.399999991</v>
      </c>
      <c r="J37" s="19"/>
      <c r="K37" s="18"/>
    </row>
    <row r="38" spans="1:12" s="2" customFormat="1" ht="31.5" customHeight="1" x14ac:dyDescent="0.25">
      <c r="A38" s="61" t="s">
        <v>3</v>
      </c>
      <c r="B38" s="61"/>
      <c r="C38" s="61"/>
      <c r="D38" s="61"/>
      <c r="E38" s="15"/>
      <c r="F38" s="33"/>
      <c r="G38" s="33"/>
      <c r="H38" s="33"/>
      <c r="I38" s="33"/>
      <c r="J38" s="13"/>
      <c r="K38" s="45"/>
    </row>
    <row r="39" spans="1:12" s="2" customFormat="1" x14ac:dyDescent="0.25">
      <c r="A39" s="81">
        <v>20</v>
      </c>
      <c r="B39" s="58" t="s">
        <v>36</v>
      </c>
      <c r="C39" s="58" t="s">
        <v>37</v>
      </c>
      <c r="D39" s="63" t="s">
        <v>21</v>
      </c>
      <c r="E39" s="58"/>
      <c r="F39" s="39">
        <v>500000</v>
      </c>
      <c r="G39" s="39"/>
      <c r="H39" s="39"/>
      <c r="I39" s="39">
        <v>500000</v>
      </c>
      <c r="J39" s="5" t="s">
        <v>94</v>
      </c>
      <c r="K39" s="28" t="s">
        <v>82</v>
      </c>
      <c r="L39" s="46"/>
    </row>
    <row r="40" spans="1:12" s="2" customFormat="1" ht="45" x14ac:dyDescent="0.25">
      <c r="A40" s="81"/>
      <c r="B40" s="58"/>
      <c r="C40" s="58"/>
      <c r="D40" s="63"/>
      <c r="E40" s="58"/>
      <c r="F40" s="39">
        <v>1103059.8</v>
      </c>
      <c r="G40" s="38"/>
      <c r="H40" s="38"/>
      <c r="I40" s="39">
        <v>1103059.8</v>
      </c>
      <c r="J40" s="26" t="s">
        <v>100</v>
      </c>
      <c r="K40" s="30" t="s">
        <v>82</v>
      </c>
    </row>
    <row r="41" spans="1:12" s="2" customFormat="1" ht="90" x14ac:dyDescent="0.25">
      <c r="A41" s="23">
        <v>21</v>
      </c>
      <c r="B41" s="5" t="s">
        <v>40</v>
      </c>
      <c r="C41" s="5" t="s">
        <v>41</v>
      </c>
      <c r="D41" s="7" t="s">
        <v>21</v>
      </c>
      <c r="E41" s="8"/>
      <c r="F41" s="39">
        <v>1000000</v>
      </c>
      <c r="G41" s="38">
        <v>10000000</v>
      </c>
      <c r="H41" s="38">
        <v>10000000</v>
      </c>
      <c r="I41" s="39">
        <v>21000000</v>
      </c>
      <c r="J41" s="28" t="s">
        <v>95</v>
      </c>
      <c r="K41" s="30" t="s">
        <v>83</v>
      </c>
    </row>
    <row r="42" spans="1:12" s="2" customFormat="1" ht="60" x14ac:dyDescent="0.25">
      <c r="A42" s="23">
        <v>22</v>
      </c>
      <c r="B42" s="5" t="s">
        <v>42</v>
      </c>
      <c r="C42" s="5" t="s">
        <v>43</v>
      </c>
      <c r="D42" s="7" t="s">
        <v>21</v>
      </c>
      <c r="E42" s="8"/>
      <c r="F42" s="39">
        <v>3000000</v>
      </c>
      <c r="G42" s="38">
        <v>2000000</v>
      </c>
      <c r="H42" s="38">
        <v>2000000</v>
      </c>
      <c r="I42" s="39">
        <v>7000000</v>
      </c>
      <c r="J42" s="28" t="s">
        <v>95</v>
      </c>
      <c r="K42" s="30" t="s">
        <v>83</v>
      </c>
    </row>
    <row r="43" spans="1:12" s="2" customFormat="1" ht="45" x14ac:dyDescent="0.25">
      <c r="A43" s="23">
        <v>23</v>
      </c>
      <c r="B43" s="5" t="s">
        <v>44</v>
      </c>
      <c r="C43" s="5" t="s">
        <v>45</v>
      </c>
      <c r="D43" s="7" t="s">
        <v>21</v>
      </c>
      <c r="E43" s="8"/>
      <c r="F43" s="39">
        <v>2000000</v>
      </c>
      <c r="G43" s="38"/>
      <c r="H43" s="38"/>
      <c r="I43" s="39">
        <v>2000000</v>
      </c>
      <c r="J43" s="28" t="s">
        <v>95</v>
      </c>
      <c r="K43" s="30" t="s">
        <v>83</v>
      </c>
    </row>
    <row r="44" spans="1:12" s="2" customFormat="1" ht="60" x14ac:dyDescent="0.25">
      <c r="A44" s="23">
        <v>24</v>
      </c>
      <c r="B44" s="5" t="s">
        <v>46</v>
      </c>
      <c r="C44" s="5" t="s">
        <v>47</v>
      </c>
      <c r="D44" s="7" t="s">
        <v>21</v>
      </c>
      <c r="E44" s="8"/>
      <c r="F44" s="39">
        <v>5000000</v>
      </c>
      <c r="G44" s="38">
        <v>11000000</v>
      </c>
      <c r="H44" s="38">
        <v>11000000</v>
      </c>
      <c r="I44" s="39">
        <v>27000000</v>
      </c>
      <c r="J44" s="28" t="s">
        <v>95</v>
      </c>
      <c r="K44" s="30" t="s">
        <v>83</v>
      </c>
    </row>
    <row r="45" spans="1:12" s="2" customFormat="1" ht="75" x14ac:dyDescent="0.25">
      <c r="A45" s="23">
        <v>25</v>
      </c>
      <c r="B45" s="5" t="s">
        <v>48</v>
      </c>
      <c r="C45" s="5" t="s">
        <v>49</v>
      </c>
      <c r="D45" s="7" t="s">
        <v>21</v>
      </c>
      <c r="E45" s="8"/>
      <c r="F45" s="39">
        <v>500000</v>
      </c>
      <c r="G45" s="38">
        <v>2000000</v>
      </c>
      <c r="H45" s="38">
        <v>2000000</v>
      </c>
      <c r="I45" s="39">
        <v>4500000</v>
      </c>
      <c r="J45" s="28" t="s">
        <v>95</v>
      </c>
      <c r="K45" s="30" t="s">
        <v>84</v>
      </c>
    </row>
    <row r="46" spans="1:12" s="2" customFormat="1" ht="60" x14ac:dyDescent="0.25">
      <c r="A46" s="23">
        <v>26</v>
      </c>
      <c r="B46" s="5" t="s">
        <v>50</v>
      </c>
      <c r="C46" s="5" t="s">
        <v>51</v>
      </c>
      <c r="D46" s="7" t="s">
        <v>21</v>
      </c>
      <c r="E46" s="8"/>
      <c r="F46" s="39">
        <v>1000000</v>
      </c>
      <c r="G46" s="38">
        <v>1500000</v>
      </c>
      <c r="H46" s="38">
        <v>1760000</v>
      </c>
      <c r="I46" s="39">
        <v>4260000</v>
      </c>
      <c r="J46" s="28" t="s">
        <v>95</v>
      </c>
      <c r="K46" s="30" t="s">
        <v>83</v>
      </c>
    </row>
    <row r="47" spans="1:12" s="2" customFormat="1" ht="45" x14ac:dyDescent="0.25">
      <c r="A47" s="23">
        <v>27</v>
      </c>
      <c r="B47" s="5" t="s">
        <v>38</v>
      </c>
      <c r="C47" s="5" t="s">
        <v>39</v>
      </c>
      <c r="D47" s="7" t="s">
        <v>21</v>
      </c>
      <c r="E47" s="8"/>
      <c r="F47" s="39">
        <v>23244</v>
      </c>
      <c r="G47" s="38">
        <v>598900</v>
      </c>
      <c r="H47" s="38"/>
      <c r="I47" s="39">
        <v>622144</v>
      </c>
      <c r="J47" s="26" t="s">
        <v>101</v>
      </c>
      <c r="K47" s="30" t="s">
        <v>82</v>
      </c>
    </row>
    <row r="48" spans="1:12" s="2" customFormat="1" ht="120" x14ac:dyDescent="0.25">
      <c r="A48" s="23">
        <v>28</v>
      </c>
      <c r="B48" s="5" t="s">
        <v>52</v>
      </c>
      <c r="C48" s="5" t="s">
        <v>53</v>
      </c>
      <c r="D48" s="7" t="s">
        <v>21</v>
      </c>
      <c r="E48" s="8"/>
      <c r="F48" s="39">
        <v>890781.6</v>
      </c>
      <c r="G48" s="38">
        <v>287472</v>
      </c>
      <c r="H48" s="38"/>
      <c r="I48" s="39">
        <v>1178253.6000000001</v>
      </c>
      <c r="J48" s="26" t="s">
        <v>101</v>
      </c>
      <c r="K48" s="30" t="s">
        <v>82</v>
      </c>
    </row>
    <row r="49" spans="1:11" s="11" customFormat="1" ht="15.75" x14ac:dyDescent="0.25">
      <c r="A49" s="9"/>
      <c r="B49" s="22" t="s">
        <v>30</v>
      </c>
      <c r="C49" s="18"/>
      <c r="D49" s="18"/>
      <c r="E49" s="18"/>
      <c r="F49" s="32">
        <f>F51+F52</f>
        <v>225682.5</v>
      </c>
      <c r="G49" s="32">
        <f t="shared" ref="G49:I49" si="3">G51+G52</f>
        <v>225748</v>
      </c>
      <c r="H49" s="32">
        <f t="shared" si="3"/>
        <v>251096.1</v>
      </c>
      <c r="I49" s="32">
        <f t="shared" si="3"/>
        <v>702526.6</v>
      </c>
      <c r="J49" s="18"/>
      <c r="K49" s="18"/>
    </row>
    <row r="50" spans="1:11" s="2" customFormat="1" ht="42.75" customHeight="1" x14ac:dyDescent="0.25">
      <c r="A50" s="60" t="s">
        <v>4</v>
      </c>
      <c r="B50" s="61"/>
      <c r="C50" s="61"/>
      <c r="D50" s="61"/>
      <c r="E50" s="15"/>
      <c r="F50" s="33"/>
      <c r="G50" s="33"/>
      <c r="H50" s="33"/>
      <c r="I50" s="38"/>
      <c r="J50" s="13"/>
      <c r="K50" s="45"/>
    </row>
    <row r="51" spans="1:11" s="2" customFormat="1" ht="45" x14ac:dyDescent="0.25">
      <c r="A51" s="23">
        <v>29</v>
      </c>
      <c r="B51" s="5" t="s">
        <v>6</v>
      </c>
      <c r="C51" s="5" t="s">
        <v>31</v>
      </c>
      <c r="D51" s="7" t="s">
        <v>30</v>
      </c>
      <c r="E51" s="8">
        <v>40</v>
      </c>
      <c r="F51" s="39">
        <v>188682.5</v>
      </c>
      <c r="G51" s="38">
        <v>188748</v>
      </c>
      <c r="H51" s="38">
        <v>214096.1</v>
      </c>
      <c r="I51" s="38">
        <v>591526.6</v>
      </c>
      <c r="J51" s="7" t="s">
        <v>102</v>
      </c>
      <c r="K51" s="30" t="s">
        <v>32</v>
      </c>
    </row>
    <row r="52" spans="1:11" s="2" customFormat="1" ht="120" x14ac:dyDescent="0.25">
      <c r="A52" s="23">
        <v>30</v>
      </c>
      <c r="B52" s="5" t="s">
        <v>33</v>
      </c>
      <c r="C52" s="5" t="s">
        <v>34</v>
      </c>
      <c r="D52" s="7" t="s">
        <v>30</v>
      </c>
      <c r="E52" s="8">
        <v>55</v>
      </c>
      <c r="F52" s="39">
        <v>37000</v>
      </c>
      <c r="G52" s="38">
        <v>37000</v>
      </c>
      <c r="H52" s="38">
        <v>37000</v>
      </c>
      <c r="I52" s="38">
        <v>111000</v>
      </c>
      <c r="J52" s="30" t="s">
        <v>103</v>
      </c>
      <c r="K52" s="30" t="s">
        <v>35</v>
      </c>
    </row>
    <row r="53" spans="1:11" s="2" customFormat="1" ht="15.75" x14ac:dyDescent="0.25">
      <c r="A53" s="9"/>
      <c r="B53" s="22" t="s">
        <v>114</v>
      </c>
      <c r="C53" s="22"/>
      <c r="D53" s="19"/>
      <c r="E53" s="18"/>
      <c r="F53" s="32">
        <v>786868.8</v>
      </c>
      <c r="G53" s="32">
        <v>520090.9</v>
      </c>
      <c r="H53" s="32">
        <v>0</v>
      </c>
      <c r="I53" s="32">
        <v>1306959.7000000002</v>
      </c>
      <c r="J53" s="19"/>
      <c r="K53" s="18"/>
    </row>
    <row r="54" spans="1:11" s="2" customFormat="1" ht="34.5" customHeight="1" x14ac:dyDescent="0.25">
      <c r="A54" s="61" t="s">
        <v>3</v>
      </c>
      <c r="B54" s="61"/>
      <c r="C54" s="61"/>
      <c r="D54" s="61"/>
      <c r="E54" s="15"/>
      <c r="F54" s="33"/>
      <c r="G54" s="33"/>
      <c r="H54" s="33"/>
      <c r="I54" s="33"/>
      <c r="J54" s="13"/>
      <c r="K54" s="45"/>
    </row>
    <row r="55" spans="1:11" s="2" customFormat="1" ht="105" x14ac:dyDescent="0.25">
      <c r="A55" s="23">
        <v>31</v>
      </c>
      <c r="B55" s="5" t="s">
        <v>25</v>
      </c>
      <c r="C55" s="5" t="s">
        <v>26</v>
      </c>
      <c r="D55" s="7" t="s">
        <v>22</v>
      </c>
      <c r="E55" s="8"/>
      <c r="F55" s="39">
        <v>786868.8</v>
      </c>
      <c r="G55" s="38">
        <v>520090.9</v>
      </c>
      <c r="H55" s="38">
        <v>0</v>
      </c>
      <c r="I55" s="38">
        <v>1306959.7000000002</v>
      </c>
      <c r="J55" s="5" t="s">
        <v>94</v>
      </c>
      <c r="K55" s="30" t="s">
        <v>85</v>
      </c>
    </row>
    <row r="56" spans="1:11" s="2" customFormat="1" ht="15.75" x14ac:dyDescent="0.25">
      <c r="A56" s="9"/>
      <c r="B56" s="80" t="s">
        <v>115</v>
      </c>
      <c r="C56" s="80"/>
      <c r="D56" s="80"/>
      <c r="E56" s="18"/>
      <c r="F56" s="32">
        <v>800000</v>
      </c>
      <c r="G56" s="32">
        <v>950000</v>
      </c>
      <c r="H56" s="32">
        <v>1050000</v>
      </c>
      <c r="I56" s="32">
        <v>2800000</v>
      </c>
      <c r="J56" s="19"/>
      <c r="K56" s="18"/>
    </row>
    <row r="57" spans="1:11" s="2" customFormat="1" ht="36" customHeight="1" x14ac:dyDescent="0.25">
      <c r="A57" s="61" t="s">
        <v>4</v>
      </c>
      <c r="B57" s="61"/>
      <c r="C57" s="61"/>
      <c r="D57" s="61"/>
      <c r="E57" s="15"/>
      <c r="F57" s="33"/>
      <c r="G57" s="33"/>
      <c r="H57" s="33"/>
      <c r="I57" s="43"/>
      <c r="J57" s="13"/>
      <c r="K57" s="45"/>
    </row>
    <row r="58" spans="1:11" s="2" customFormat="1" ht="75" x14ac:dyDescent="0.25">
      <c r="A58" s="23">
        <v>32</v>
      </c>
      <c r="B58" s="28" t="s">
        <v>80</v>
      </c>
      <c r="C58" s="17" t="s">
        <v>81</v>
      </c>
      <c r="D58" s="17" t="s">
        <v>23</v>
      </c>
      <c r="E58" s="16">
        <v>70</v>
      </c>
      <c r="F58" s="43">
        <v>800000</v>
      </c>
      <c r="G58" s="43">
        <v>950000</v>
      </c>
      <c r="H58" s="43">
        <v>1050000</v>
      </c>
      <c r="I58" s="43">
        <v>2800000</v>
      </c>
      <c r="J58" s="5" t="s">
        <v>94</v>
      </c>
      <c r="K58" s="6" t="s">
        <v>86</v>
      </c>
    </row>
    <row r="59" spans="1:11" s="3" customFormat="1" ht="28.5" customHeight="1" x14ac:dyDescent="0.25">
      <c r="A59" s="9"/>
      <c r="B59" s="79" t="s">
        <v>109</v>
      </c>
      <c r="C59" s="79"/>
      <c r="D59" s="9"/>
      <c r="E59" s="9"/>
      <c r="F59" s="44">
        <f>F8+F14+F17+F37+F49+F53+F56</f>
        <v>41753820.899999999</v>
      </c>
      <c r="G59" s="44">
        <f>G8+G14+G17+G37+G49+G53+G56</f>
        <v>41671437.799999997</v>
      </c>
      <c r="H59" s="44">
        <f>H8+H14+H17+H37+H49+H53+H56</f>
        <v>33966674.343111113</v>
      </c>
      <c r="I59" s="44">
        <f>I8+I14+I17+I37+I49+I53+I56</f>
        <v>117391933.0431111</v>
      </c>
      <c r="J59" s="21"/>
      <c r="K59" s="21"/>
    </row>
    <row r="60" spans="1:11" ht="15" customHeight="1" x14ac:dyDescent="0.25">
      <c r="K60" s="48"/>
    </row>
    <row r="61" spans="1:11" ht="15.75" customHeight="1" x14ac:dyDescent="0.25"/>
    <row r="62" spans="1:11" ht="15.75" customHeight="1" x14ac:dyDescent="0.25"/>
    <row r="63" spans="1:11" ht="15.75" customHeight="1" x14ac:dyDescent="0.25"/>
    <row r="64" spans="1:11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</sheetData>
  <mergeCells count="45">
    <mergeCell ref="B59:C59"/>
    <mergeCell ref="A50:D50"/>
    <mergeCell ref="A54:D54"/>
    <mergeCell ref="A9:D9"/>
    <mergeCell ref="A15:D15"/>
    <mergeCell ref="A18:D18"/>
    <mergeCell ref="B26:B27"/>
    <mergeCell ref="C26:C27"/>
    <mergeCell ref="A26:A27"/>
    <mergeCell ref="D26:D27"/>
    <mergeCell ref="C33:C34"/>
    <mergeCell ref="A57:D57"/>
    <mergeCell ref="B56:D56"/>
    <mergeCell ref="B39:B40"/>
    <mergeCell ref="A39:A40"/>
    <mergeCell ref="C39:C40"/>
    <mergeCell ref="D5:D7"/>
    <mergeCell ref="E26:E27"/>
    <mergeCell ref="A5:A7"/>
    <mergeCell ref="J2:K2"/>
    <mergeCell ref="A3:K3"/>
    <mergeCell ref="A19:A20"/>
    <mergeCell ref="B19:B20"/>
    <mergeCell ref="C19:C20"/>
    <mergeCell ref="D19:D20"/>
    <mergeCell ref="E19:E20"/>
    <mergeCell ref="K19:K20"/>
    <mergeCell ref="K5:K7"/>
    <mergeCell ref="C5:C7"/>
    <mergeCell ref="B5:B7"/>
    <mergeCell ref="G6:G7"/>
    <mergeCell ref="E39:E40"/>
    <mergeCell ref="E33:E34"/>
    <mergeCell ref="A32:D32"/>
    <mergeCell ref="B33:B34"/>
    <mergeCell ref="A33:A34"/>
    <mergeCell ref="D33:D34"/>
    <mergeCell ref="D39:D40"/>
    <mergeCell ref="A38:D38"/>
    <mergeCell ref="H6:H7"/>
    <mergeCell ref="I6:I7"/>
    <mergeCell ref="E5:E7"/>
    <mergeCell ref="F5:I5"/>
    <mergeCell ref="J5:J7"/>
    <mergeCell ref="F6:F7"/>
  </mergeCells>
  <pageMargins left="0.11811023622047245" right="0.11811023622047245" top="0.15748031496062992" bottom="0.15748031496062992" header="0" footer="0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Консолідований перелік</vt:lpstr>
      <vt:lpstr>'Консолідований перелік'!Заголовки_для_друку</vt:lpstr>
      <vt:lpstr>'Консолідований перелік'!Область_друку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Щітченко Ігор Вікторович</dc:creator>
  <cp:lastModifiedBy>Щітченко Ігор Вікторович</cp:lastModifiedBy>
  <cp:lastPrinted>2025-09-11T13:25:55Z</cp:lastPrinted>
  <dcterms:created xsi:type="dcterms:W3CDTF">2025-01-27T07:30:32Z</dcterms:created>
  <dcterms:modified xsi:type="dcterms:W3CDTF">2025-09-11T13:42:50Z</dcterms:modified>
</cp:coreProperties>
</file>